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4" i="10" l="1"/>
  <c r="M44" i="10"/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91" i="10" s="1"/>
  <c r="O10" i="10"/>
  <c r="M127" i="10"/>
  <c r="M74" i="10"/>
  <c r="O16" i="10" l="1"/>
  <c r="M38" i="10"/>
  <c r="M125" i="10" l="1"/>
  <c r="M124" i="10"/>
  <c r="N125" i="10"/>
  <c r="N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M126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G123" i="10" s="1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34" i="10" l="1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<sst xmlns="http://schemas.openxmlformats.org/spreadsheetml/2006/main" count="305" uniqueCount="94">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</sst>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66" activePane="bottomLeft" state="frozen"/>
      <selection pane="bottomLeft" activeCell="M144" sqref="M144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58" t="s">
        <v>93</v>
      </c>
      <c r="J2" s="58"/>
      <c r="K2" s="58"/>
      <c r="L2" s="58"/>
      <c r="M2" s="58"/>
      <c r="N2" s="58"/>
      <c r="O2" s="58"/>
      <c r="P2" s="58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51" t="s">
        <v>71</v>
      </c>
      <c r="J4" s="51"/>
      <c r="K4" s="51"/>
      <c r="L4" s="51"/>
      <c r="M4" s="51"/>
      <c r="N4" s="51"/>
      <c r="O4" s="51"/>
      <c r="P4" s="51"/>
    </row>
    <row r="5" spans="2:16" ht="16.5" customHeight="1" x14ac:dyDescent="0.25">
      <c r="B5" s="52" t="s">
        <v>72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54" t="s">
        <v>7</v>
      </c>
      <c r="C7" s="34" t="s">
        <v>20</v>
      </c>
      <c r="D7" s="34" t="s">
        <v>0</v>
      </c>
      <c r="E7" s="34" t="s">
        <v>19</v>
      </c>
      <c r="F7" s="34" t="s">
        <v>8</v>
      </c>
      <c r="G7" s="34" t="s">
        <v>9</v>
      </c>
      <c r="H7" s="34" t="s">
        <v>1</v>
      </c>
      <c r="I7" s="34"/>
      <c r="J7" s="34"/>
      <c r="K7" s="34"/>
      <c r="L7" s="34"/>
      <c r="M7" s="34"/>
      <c r="N7" s="34"/>
      <c r="O7" s="34"/>
      <c r="P7" s="34"/>
    </row>
    <row r="8" spans="2:16" ht="77.25" customHeight="1" x14ac:dyDescent="0.25">
      <c r="B8" s="54"/>
      <c r="C8" s="34"/>
      <c r="D8" s="34"/>
      <c r="E8" s="34"/>
      <c r="F8" s="34"/>
      <c r="G8" s="34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24">
        <v>2022</v>
      </c>
      <c r="N8" s="2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13</v>
      </c>
    </row>
    <row r="10" spans="2:16" ht="16.5" hidden="1" customHeight="1" x14ac:dyDescent="0.25">
      <c r="B10" s="60"/>
      <c r="C10" s="61" t="s">
        <v>21</v>
      </c>
      <c r="D10" s="50" t="s">
        <v>16</v>
      </c>
      <c r="E10" s="34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60"/>
      <c r="C11" s="62"/>
      <c r="D11" s="50"/>
      <c r="E11" s="34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60"/>
      <c r="C12" s="62"/>
      <c r="D12" s="50"/>
      <c r="E12" s="34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60"/>
      <c r="C13" s="62"/>
      <c r="D13" s="50"/>
      <c r="E13" s="34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60"/>
      <c r="C14" s="63"/>
      <c r="D14" s="50"/>
      <c r="E14" s="34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55"/>
      <c r="C15" s="56"/>
      <c r="D15" s="56"/>
      <c r="E15" s="57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36" t="s">
        <v>22</v>
      </c>
      <c r="C16" s="39" t="s">
        <v>28</v>
      </c>
      <c r="D16" s="33"/>
      <c r="E16" s="49" t="s">
        <v>12</v>
      </c>
      <c r="F16" s="4" t="s">
        <v>2</v>
      </c>
      <c r="G16" s="8">
        <f t="shared" ref="G16:P16" si="0">SUM(G17:G21)</f>
        <v>326118.77465000004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77115.225000000006</v>
      </c>
      <c r="N16" s="8">
        <f>SUM(N17:N21)</f>
        <v>145</v>
      </c>
      <c r="O16" s="8">
        <f t="shared" ref="O16" si="1">SUM(O17:O21)</f>
        <v>145</v>
      </c>
      <c r="P16" s="8">
        <f t="shared" si="0"/>
        <v>0</v>
      </c>
    </row>
    <row r="17" spans="2:16" ht="27.75" customHeight="1" x14ac:dyDescent="0.25">
      <c r="B17" s="37"/>
      <c r="C17" s="39"/>
      <c r="D17" s="33"/>
      <c r="E17" s="49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37"/>
      <c r="C18" s="39"/>
      <c r="D18" s="33"/>
      <c r="E18" s="49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37"/>
      <c r="C19" s="39"/>
      <c r="D19" s="33"/>
      <c r="E19" s="49"/>
      <c r="F19" s="9" t="s">
        <v>62</v>
      </c>
      <c r="G19" s="8">
        <f>SUM(I19:P19)</f>
        <v>31268.9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8">
        <f t="shared" si="6"/>
        <v>0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37"/>
      <c r="C20" s="39"/>
      <c r="D20" s="33"/>
      <c r="E20" s="49"/>
      <c r="F20" s="4" t="s">
        <v>5</v>
      </c>
      <c r="G20" s="8">
        <f>SUM(I20:P20)</f>
        <v>173331.02965000001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11279.225</v>
      </c>
      <c r="N20" s="8">
        <f t="shared" si="8"/>
        <v>145</v>
      </c>
      <c r="O20" s="8">
        <f t="shared" ref="O20" si="9">O26+O38+O44+O50+O56+O62+O68+O74+O80+O86+O92+O98+O104+O32</f>
        <v>145</v>
      </c>
      <c r="P20" s="8">
        <f t="shared" si="8"/>
        <v>0</v>
      </c>
    </row>
    <row r="21" spans="2:16" ht="29.25" customHeight="1" x14ac:dyDescent="0.25">
      <c r="B21" s="38"/>
      <c r="C21" s="39"/>
      <c r="D21" s="33"/>
      <c r="E21" s="49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36" t="s">
        <v>23</v>
      </c>
      <c r="C22" s="33" t="s">
        <v>89</v>
      </c>
      <c r="D22" s="33" t="s">
        <v>80</v>
      </c>
      <c r="E22" s="34" t="s">
        <v>12</v>
      </c>
      <c r="F22" s="4" t="s">
        <v>2</v>
      </c>
      <c r="G22" s="5">
        <f t="shared" ref="G22:P22" si="12">SUM(G23:G27)</f>
        <v>74564.015350000001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0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37"/>
      <c r="C23" s="33"/>
      <c r="D23" s="33"/>
      <c r="E23" s="34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/>
      <c r="N23" s="21"/>
      <c r="O23" s="21"/>
      <c r="P23" s="21"/>
    </row>
    <row r="24" spans="2:16" ht="29.25" customHeight="1" x14ac:dyDescent="0.25">
      <c r="B24" s="37"/>
      <c r="C24" s="33"/>
      <c r="D24" s="33"/>
      <c r="E24" s="34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/>
      <c r="N24" s="21"/>
      <c r="O24" s="21"/>
      <c r="P24" s="21"/>
    </row>
    <row r="25" spans="2:16" ht="29.25" customHeight="1" x14ac:dyDescent="0.25">
      <c r="B25" s="37"/>
      <c r="C25" s="33"/>
      <c r="D25" s="33"/>
      <c r="E25" s="34"/>
      <c r="F25" s="10" t="s">
        <v>62</v>
      </c>
      <c r="G25" s="5">
        <f>SUM(H25:P25)</f>
        <v>31268.9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21"/>
      <c r="O25" s="21"/>
      <c r="P25" s="21"/>
    </row>
    <row r="26" spans="2:16" ht="29.25" customHeight="1" x14ac:dyDescent="0.25">
      <c r="B26" s="37"/>
      <c r="C26" s="33"/>
      <c r="D26" s="33"/>
      <c r="E26" s="34"/>
      <c r="F26" s="7" t="s">
        <v>5</v>
      </c>
      <c r="G26" s="5">
        <f>SUM(H26:P26)</f>
        <v>9033.2653499999997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21"/>
      <c r="O26" s="21"/>
      <c r="P26" s="21"/>
    </row>
    <row r="27" spans="2:16" ht="29.25" customHeight="1" x14ac:dyDescent="0.25">
      <c r="B27" s="38"/>
      <c r="C27" s="33"/>
      <c r="D27" s="33"/>
      <c r="E27" s="34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/>
      <c r="N27" s="21"/>
      <c r="O27" s="21"/>
      <c r="P27" s="21"/>
    </row>
    <row r="28" spans="2:16" ht="29.25" customHeight="1" x14ac:dyDescent="0.25">
      <c r="B28" s="36" t="s">
        <v>24</v>
      </c>
      <c r="C28" s="33" t="s">
        <v>88</v>
      </c>
      <c r="D28" s="33"/>
      <c r="E28" s="34"/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37"/>
      <c r="C29" s="33"/>
      <c r="D29" s="33"/>
      <c r="E29" s="34"/>
      <c r="F29" s="7" t="s">
        <v>3</v>
      </c>
      <c r="G29" s="5">
        <f t="shared" ref="G29:G32" si="16">SUM(H29:P29)</f>
        <v>56108.25</v>
      </c>
      <c r="H29" s="20"/>
      <c r="I29" s="26"/>
      <c r="J29" s="26"/>
      <c r="K29" s="26"/>
      <c r="L29" s="26"/>
      <c r="M29" s="21">
        <v>56108.25</v>
      </c>
      <c r="N29" s="26"/>
      <c r="O29" s="26"/>
      <c r="P29" s="26"/>
    </row>
    <row r="30" spans="2:16" ht="29.25" customHeight="1" x14ac:dyDescent="0.25">
      <c r="B30" s="37">
        <v>44593</v>
      </c>
      <c r="C30" s="33"/>
      <c r="D30" s="33"/>
      <c r="E30" s="34"/>
      <c r="F30" s="7" t="s">
        <v>4</v>
      </c>
      <c r="G30" s="5">
        <f t="shared" si="16"/>
        <v>566.75</v>
      </c>
      <c r="H30" s="20"/>
      <c r="I30" s="26"/>
      <c r="J30" s="26"/>
      <c r="K30" s="26"/>
      <c r="L30" s="26"/>
      <c r="M30" s="21">
        <v>566.75</v>
      </c>
      <c r="N30" s="26"/>
      <c r="O30" s="26"/>
      <c r="P30" s="26"/>
    </row>
    <row r="31" spans="2:16" ht="29.25" customHeight="1" x14ac:dyDescent="0.25">
      <c r="B31" s="37"/>
      <c r="C31" s="33"/>
      <c r="D31" s="33"/>
      <c r="E31" s="34"/>
      <c r="F31" s="10" t="s">
        <v>62</v>
      </c>
      <c r="G31" s="5">
        <f t="shared" si="16"/>
        <v>0</v>
      </c>
      <c r="H31" s="20"/>
      <c r="I31" s="26"/>
      <c r="J31" s="26"/>
      <c r="K31" s="26"/>
      <c r="L31" s="26"/>
      <c r="M31" s="26"/>
      <c r="N31" s="26"/>
      <c r="O31" s="26"/>
      <c r="P31" s="26"/>
    </row>
    <row r="32" spans="2:16" ht="29.25" customHeight="1" x14ac:dyDescent="0.25">
      <c r="B32" s="37"/>
      <c r="C32" s="33"/>
      <c r="D32" s="33"/>
      <c r="E32" s="34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6"/>
      <c r="N32" s="26"/>
      <c r="O32" s="26"/>
      <c r="P32" s="26"/>
    </row>
    <row r="33" spans="2:16" ht="29.25" customHeight="1" x14ac:dyDescent="0.25">
      <c r="B33" s="38"/>
      <c r="C33" s="33"/>
      <c r="D33" s="33"/>
      <c r="E33" s="34"/>
      <c r="F33" s="7" t="s">
        <v>6</v>
      </c>
      <c r="G33" s="5"/>
      <c r="H33" s="20"/>
      <c r="I33" s="26"/>
      <c r="J33" s="26"/>
      <c r="K33" s="26"/>
      <c r="L33" s="26"/>
      <c r="M33" s="26"/>
      <c r="N33" s="26"/>
      <c r="O33" s="26"/>
      <c r="P33" s="26"/>
    </row>
    <row r="34" spans="2:16" ht="29.25" customHeight="1" x14ac:dyDescent="0.25">
      <c r="B34" s="36" t="s">
        <v>25</v>
      </c>
      <c r="C34" s="33" t="s">
        <v>92</v>
      </c>
      <c r="D34" s="33" t="s">
        <v>85</v>
      </c>
      <c r="E34" s="34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37"/>
      <c r="C35" s="33"/>
      <c r="D35" s="33"/>
      <c r="E35" s="34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37"/>
      <c r="C36" s="33"/>
      <c r="D36" s="33"/>
      <c r="E36" s="34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37"/>
      <c r="C37" s="33"/>
      <c r="D37" s="33"/>
      <c r="E37" s="34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37"/>
      <c r="C38" s="33"/>
      <c r="D38" s="33"/>
      <c r="E38" s="34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/>
      <c r="O38" s="5"/>
      <c r="P38" s="5"/>
    </row>
    <row r="39" spans="2:16" ht="29.25" customHeight="1" x14ac:dyDescent="0.25">
      <c r="B39" s="38"/>
      <c r="C39" s="33"/>
      <c r="D39" s="33"/>
      <c r="E39" s="34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36" t="s">
        <v>29</v>
      </c>
      <c r="C40" s="33" t="s">
        <v>67</v>
      </c>
      <c r="D40" s="33" t="s">
        <v>86</v>
      </c>
      <c r="E40" s="34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37"/>
      <c r="C41" s="33"/>
      <c r="D41" s="33"/>
      <c r="E41" s="34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37"/>
      <c r="C42" s="33"/>
      <c r="D42" s="33"/>
      <c r="E42" s="34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37"/>
      <c r="C43" s="33"/>
      <c r="D43" s="33"/>
      <c r="E43" s="34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37"/>
      <c r="C44" s="33"/>
      <c r="D44" s="33"/>
      <c r="E44" s="34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32">
        <f>147+1713</f>
        <v>1860</v>
      </c>
      <c r="N44" s="5"/>
      <c r="O44" s="5"/>
      <c r="P44" s="5"/>
    </row>
    <row r="45" spans="2:16" ht="49.5" customHeight="1" x14ac:dyDescent="0.25">
      <c r="B45" s="38"/>
      <c r="C45" s="33"/>
      <c r="D45" s="33"/>
      <c r="E45" s="34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36" t="s">
        <v>30</v>
      </c>
      <c r="C46" s="33" t="s">
        <v>36</v>
      </c>
      <c r="D46" s="33" t="s">
        <v>75</v>
      </c>
      <c r="E46" s="34" t="s">
        <v>12</v>
      </c>
      <c r="F46" s="4" t="s">
        <v>2</v>
      </c>
      <c r="G46" s="5">
        <f t="shared" ref="G46:P46" si="21">SUM(G47:G51)</f>
        <v>31121.888569999999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0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37"/>
      <c r="C47" s="33"/>
      <c r="D47" s="33"/>
      <c r="E47" s="34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37"/>
      <c r="C48" s="33"/>
      <c r="D48" s="33"/>
      <c r="E48" s="34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37"/>
      <c r="C49" s="33"/>
      <c r="D49" s="33"/>
      <c r="E49" s="34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37"/>
      <c r="C50" s="33"/>
      <c r="D50" s="33"/>
      <c r="E50" s="34"/>
      <c r="F50" s="7" t="s">
        <v>5</v>
      </c>
      <c r="G50" s="5">
        <f>SUM(H50:P50)</f>
        <v>29268.08857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/>
      <c r="N50" s="5"/>
      <c r="O50" s="5"/>
      <c r="P50" s="5"/>
    </row>
    <row r="51" spans="2:16" ht="29.25" customHeight="1" x14ac:dyDescent="0.25">
      <c r="B51" s="38"/>
      <c r="C51" s="33"/>
      <c r="D51" s="33"/>
      <c r="E51" s="34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36" t="s">
        <v>31</v>
      </c>
      <c r="C52" s="33" t="s">
        <v>59</v>
      </c>
      <c r="D52" s="33" t="s">
        <v>78</v>
      </c>
      <c r="E52" s="34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37"/>
      <c r="C53" s="33"/>
      <c r="D53" s="33"/>
      <c r="E53" s="34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37"/>
      <c r="C54" s="33"/>
      <c r="D54" s="33"/>
      <c r="E54" s="34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37"/>
      <c r="C55" s="33"/>
      <c r="D55" s="33"/>
      <c r="E55" s="34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37"/>
      <c r="C56" s="33"/>
      <c r="D56" s="33"/>
      <c r="E56" s="34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38"/>
      <c r="C57" s="33"/>
      <c r="D57" s="33"/>
      <c r="E57" s="34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36" t="s">
        <v>32</v>
      </c>
      <c r="C58" s="33" t="s">
        <v>66</v>
      </c>
      <c r="D58" s="33" t="s">
        <v>56</v>
      </c>
      <c r="E58" s="34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37"/>
      <c r="C59" s="33"/>
      <c r="D59" s="33"/>
      <c r="E59" s="34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37"/>
      <c r="C60" s="33"/>
      <c r="D60" s="33"/>
      <c r="E60" s="34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37"/>
      <c r="C61" s="33"/>
      <c r="D61" s="33"/>
      <c r="E61" s="34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37"/>
      <c r="C62" s="33"/>
      <c r="D62" s="33"/>
      <c r="E62" s="34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38"/>
      <c r="C63" s="33"/>
      <c r="D63" s="33"/>
      <c r="E63" s="34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36" t="s">
        <v>33</v>
      </c>
      <c r="C64" s="33" t="s">
        <v>40</v>
      </c>
      <c r="D64" s="33" t="s">
        <v>81</v>
      </c>
      <c r="E64" s="34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37"/>
      <c r="C65" s="33"/>
      <c r="D65" s="33"/>
      <c r="E65" s="34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37"/>
      <c r="C66" s="33"/>
      <c r="D66" s="33"/>
      <c r="E66" s="34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37"/>
      <c r="C67" s="33"/>
      <c r="D67" s="33"/>
      <c r="E67" s="34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37"/>
      <c r="C68" s="33"/>
      <c r="D68" s="33"/>
      <c r="E68" s="34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38"/>
      <c r="C69" s="33"/>
      <c r="D69" s="33"/>
      <c r="E69" s="34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36" t="s">
        <v>34</v>
      </c>
      <c r="C70" s="33" t="s">
        <v>54</v>
      </c>
      <c r="D70" s="33" t="s">
        <v>84</v>
      </c>
      <c r="E70" s="34" t="s">
        <v>12</v>
      </c>
      <c r="F70" s="4" t="s">
        <v>2</v>
      </c>
      <c r="G70" s="5">
        <f t="shared" ref="G70:P70" si="29">SUM(G71:G75)</f>
        <v>19393.006229999999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6558.9690000000001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37"/>
      <c r="C71" s="33"/>
      <c r="D71" s="33"/>
      <c r="E71" s="34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37"/>
      <c r="C72" s="33"/>
      <c r="D72" s="33"/>
      <c r="E72" s="34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37"/>
      <c r="C73" s="33"/>
      <c r="D73" s="33"/>
      <c r="E73" s="34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37"/>
      <c r="C74" s="33"/>
      <c r="D74" s="33"/>
      <c r="E74" s="34"/>
      <c r="F74" s="7" t="s">
        <v>5</v>
      </c>
      <c r="G74" s="5">
        <f>SUM(H74:P74)</f>
        <v>19393.006229999999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5882+676.969</f>
        <v>6558.9690000000001</v>
      </c>
      <c r="N74" s="5"/>
      <c r="O74" s="5"/>
      <c r="P74" s="5"/>
    </row>
    <row r="75" spans="2:16" ht="29.25" customHeight="1" x14ac:dyDescent="0.25">
      <c r="B75" s="38"/>
      <c r="C75" s="33"/>
      <c r="D75" s="33"/>
      <c r="E75" s="34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36" t="s">
        <v>35</v>
      </c>
      <c r="C76" s="33" t="s">
        <v>90</v>
      </c>
      <c r="D76" s="33" t="s">
        <v>83</v>
      </c>
      <c r="E76" s="34" t="s">
        <v>12</v>
      </c>
      <c r="F76" s="4" t="s">
        <v>2</v>
      </c>
      <c r="G76" s="5">
        <f t="shared" ref="G76:P76" si="31">SUM(G77:G81)</f>
        <v>2962.4027700000001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1691.5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37"/>
      <c r="C77" s="33"/>
      <c r="D77" s="33"/>
      <c r="E77" s="34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37"/>
      <c r="C78" s="33"/>
      <c r="D78" s="33"/>
      <c r="E78" s="34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37"/>
      <c r="C79" s="33"/>
      <c r="D79" s="33"/>
      <c r="E79" s="34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37"/>
      <c r="C80" s="33"/>
      <c r="D80" s="33"/>
      <c r="E80" s="34"/>
      <c r="F80" s="7" t="s">
        <v>5</v>
      </c>
      <c r="G80" s="5">
        <f>SUM(H80:P80)</f>
        <v>2962.4027700000001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v>1691.5</v>
      </c>
      <c r="N80" s="5">
        <v>0</v>
      </c>
      <c r="O80" s="5"/>
      <c r="P80" s="5"/>
    </row>
    <row r="81" spans="2:16" ht="29.25" customHeight="1" x14ac:dyDescent="0.25">
      <c r="B81" s="38"/>
      <c r="C81" s="33"/>
      <c r="D81" s="33"/>
      <c r="E81" s="34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36" t="s">
        <v>37</v>
      </c>
      <c r="C82" s="33" t="s">
        <v>41</v>
      </c>
      <c r="D82" s="33" t="s">
        <v>73</v>
      </c>
      <c r="E82" s="34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37"/>
      <c r="C83" s="33"/>
      <c r="D83" s="33"/>
      <c r="E83" s="34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37"/>
      <c r="C84" s="33"/>
      <c r="D84" s="33"/>
      <c r="E84" s="34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37"/>
      <c r="C85" s="33"/>
      <c r="D85" s="33"/>
      <c r="E85" s="34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37"/>
      <c r="C86" s="33"/>
      <c r="D86" s="33"/>
      <c r="E86" s="34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38"/>
      <c r="C87" s="33"/>
      <c r="D87" s="33"/>
      <c r="E87" s="34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36" t="s">
        <v>38</v>
      </c>
      <c r="C88" s="33" t="s">
        <v>51</v>
      </c>
      <c r="D88" s="33" t="s">
        <v>73</v>
      </c>
      <c r="E88" s="34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37"/>
      <c r="C89" s="33"/>
      <c r="D89" s="33"/>
      <c r="E89" s="34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37"/>
      <c r="C90" s="33"/>
      <c r="D90" s="33"/>
      <c r="E90" s="34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37"/>
      <c r="C91" s="33"/>
      <c r="D91" s="33"/>
      <c r="E91" s="34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37"/>
      <c r="C92" s="33"/>
      <c r="D92" s="33"/>
      <c r="E92" s="34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38"/>
      <c r="C93" s="33"/>
      <c r="D93" s="33"/>
      <c r="E93" s="34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36" t="s">
        <v>39</v>
      </c>
      <c r="C94" s="33" t="s">
        <v>42</v>
      </c>
      <c r="D94" s="33" t="s">
        <v>45</v>
      </c>
      <c r="E94" s="34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37"/>
      <c r="C95" s="33"/>
      <c r="D95" s="33"/>
      <c r="E95" s="34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37"/>
      <c r="C96" s="33"/>
      <c r="D96" s="33"/>
      <c r="E96" s="34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37"/>
      <c r="C97" s="33"/>
      <c r="D97" s="33"/>
      <c r="E97" s="34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37"/>
      <c r="C98" s="33"/>
      <c r="D98" s="33"/>
      <c r="E98" s="34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38"/>
      <c r="C99" s="33"/>
      <c r="D99" s="33"/>
      <c r="E99" s="34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36" t="s">
        <v>87</v>
      </c>
      <c r="C100" s="34" t="s">
        <v>58</v>
      </c>
      <c r="D100" s="33" t="s">
        <v>76</v>
      </c>
      <c r="E100" s="34" t="s">
        <v>27</v>
      </c>
      <c r="F100" s="4" t="s">
        <v>2</v>
      </c>
      <c r="G100" s="5">
        <f t="shared" ref="G100:P100" si="39">SUM(G101:G105)</f>
        <v>1484.64509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145</v>
      </c>
      <c r="O100" s="5">
        <f t="shared" ref="O100" si="40">SUM(O101:O105)</f>
        <v>145</v>
      </c>
      <c r="P100" s="5">
        <f t="shared" si="39"/>
        <v>0</v>
      </c>
    </row>
    <row r="101" spans="2:16" ht="29.25" customHeight="1" x14ac:dyDescent="0.25">
      <c r="B101" s="37"/>
      <c r="C101" s="34"/>
      <c r="D101" s="33"/>
      <c r="E101" s="34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37"/>
      <c r="C102" s="34"/>
      <c r="D102" s="33"/>
      <c r="E102" s="34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37"/>
      <c r="C103" s="34"/>
      <c r="D103" s="33"/>
      <c r="E103" s="34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37"/>
      <c r="C104" s="34"/>
      <c r="D104" s="33"/>
      <c r="E104" s="34"/>
      <c r="F104" s="7" t="s">
        <v>5</v>
      </c>
      <c r="G104" s="5">
        <f>SUM(H104:P104)</f>
        <v>1484.64509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145</v>
      </c>
      <c r="O104" s="5">
        <v>145</v>
      </c>
      <c r="P104" s="5">
        <v>0</v>
      </c>
    </row>
    <row r="105" spans="2:16" ht="29.25" customHeight="1" x14ac:dyDescent="0.25">
      <c r="B105" s="38"/>
      <c r="C105" s="34"/>
      <c r="D105" s="33"/>
      <c r="E105" s="34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36"/>
      <c r="C106" s="41" t="s">
        <v>11</v>
      </c>
      <c r="D106" s="41"/>
      <c r="E106" s="49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44"/>
      <c r="C107" s="42"/>
      <c r="D107" s="42"/>
      <c r="E107" s="49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44"/>
      <c r="C108" s="42"/>
      <c r="D108" s="42"/>
      <c r="E108" s="49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44"/>
      <c r="C109" s="42"/>
      <c r="D109" s="42"/>
      <c r="E109" s="49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45"/>
      <c r="C110" s="43"/>
      <c r="D110" s="43"/>
      <c r="E110" s="49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59" t="s">
        <v>43</v>
      </c>
      <c r="C111" s="39" t="s">
        <v>44</v>
      </c>
      <c r="D111" s="33"/>
      <c r="E111" s="49" t="s">
        <v>12</v>
      </c>
      <c r="F111" s="4" t="s">
        <v>2</v>
      </c>
      <c r="G111" s="8">
        <f t="shared" ref="G111:P111" si="41">SUM(G112:G116)</f>
        <v>1093726.5957199996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365373.62257000001</v>
      </c>
      <c r="N111" s="8">
        <f>SUM(N112:N116)</f>
        <v>109870.69464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59"/>
      <c r="C112" s="39"/>
      <c r="D112" s="33"/>
      <c r="E112" s="49"/>
      <c r="F112" s="4" t="s">
        <v>3</v>
      </c>
      <c r="G112" s="8">
        <f>SUM(I112:P112)</f>
        <v>798718.52052999986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218748.30476999999</v>
      </c>
      <c r="N112" s="8">
        <f t="shared" si="43"/>
        <v>108771.9877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59"/>
      <c r="C113" s="39"/>
      <c r="D113" s="33"/>
      <c r="E113" s="49"/>
      <c r="F113" s="4" t="s">
        <v>4</v>
      </c>
      <c r="G113" s="8">
        <f>SUM(I113:P113)</f>
        <v>9326.0073800000009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2209.5788299999999</v>
      </c>
      <c r="N113" s="8">
        <f t="shared" si="45"/>
        <v>1098.70694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59"/>
      <c r="C114" s="39"/>
      <c r="D114" s="33"/>
      <c r="E114" s="49"/>
      <c r="F114" s="9" t="s">
        <v>62</v>
      </c>
      <c r="G114" s="8">
        <f>SUM(I114:P114)</f>
        <v>250958.6568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122984.77679999999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59"/>
      <c r="C115" s="39"/>
      <c r="D115" s="33"/>
      <c r="E115" s="49"/>
      <c r="F115" s="4" t="s">
        <v>5</v>
      </c>
      <c r="G115" s="8">
        <f>SUM(I115:P115)</f>
        <v>34723.411009999996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21430.962169999999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59"/>
      <c r="C116" s="39"/>
      <c r="D116" s="33"/>
      <c r="E116" s="49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5" t="s">
        <v>26</v>
      </c>
      <c r="C117" s="33" t="s">
        <v>68</v>
      </c>
      <c r="D117" s="33">
        <v>2018</v>
      </c>
      <c r="E117" s="34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5"/>
      <c r="C118" s="33"/>
      <c r="D118" s="33"/>
      <c r="E118" s="34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5"/>
      <c r="C119" s="33"/>
      <c r="D119" s="33"/>
      <c r="E119" s="34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35"/>
      <c r="C120" s="33"/>
      <c r="D120" s="33"/>
      <c r="E120" s="34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35"/>
      <c r="C121" s="33"/>
      <c r="D121" s="33"/>
      <c r="E121" s="34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35"/>
      <c r="C122" s="33"/>
      <c r="D122" s="33"/>
      <c r="E122" s="34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35" t="s">
        <v>46</v>
      </c>
      <c r="C123" s="33" t="s">
        <v>60</v>
      </c>
      <c r="D123" s="33" t="s">
        <v>82</v>
      </c>
      <c r="E123" s="34" t="s">
        <v>12</v>
      </c>
      <c r="F123" s="4" t="s">
        <v>2</v>
      </c>
      <c r="G123" s="5">
        <f t="shared" ref="G123:P123" si="52">SUM(G124:G128)</f>
        <v>1062886.7781499999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359016.60064000002</v>
      </c>
      <c r="N123" s="5">
        <f>SUM(N124:N128)</f>
        <v>109870.69464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35"/>
      <c r="C124" s="33"/>
      <c r="D124" s="33"/>
      <c r="E124" s="34"/>
      <c r="F124" s="7" t="s">
        <v>3</v>
      </c>
      <c r="G124" s="5">
        <f>SUM(H124:P124)</f>
        <v>795411.92053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</f>
        <v>218748.30476999999</v>
      </c>
      <c r="N124" s="5">
        <f>108779.46806-108.77946+101.2991</f>
        <v>108771.9877</v>
      </c>
      <c r="O124" s="5"/>
      <c r="P124" s="5"/>
    </row>
    <row r="125" spans="2:18" ht="30.75" customHeight="1" x14ac:dyDescent="0.25">
      <c r="B125" s="35"/>
      <c r="C125" s="33"/>
      <c r="D125" s="33"/>
      <c r="E125" s="34"/>
      <c r="F125" s="7" t="s">
        <v>4</v>
      </c>
      <c r="G125" s="5">
        <f>SUM(H125:P125)</f>
        <v>9292.6073800000013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</f>
        <v>2209.5788299999999</v>
      </c>
      <c r="N125" s="5">
        <f>988.90426+108.77946+1.02322</f>
        <v>1098.70694</v>
      </c>
      <c r="O125" s="5"/>
      <c r="P125" s="5"/>
      <c r="Q125" s="16"/>
      <c r="R125" s="16"/>
    </row>
    <row r="126" spans="2:18" ht="30.75" customHeight="1" x14ac:dyDescent="0.25">
      <c r="B126" s="35"/>
      <c r="C126" s="33"/>
      <c r="D126" s="33"/>
      <c r="E126" s="34"/>
      <c r="F126" s="10" t="s">
        <v>62</v>
      </c>
      <c r="G126" s="5">
        <f>SUM(H126:P126)</f>
        <v>239892.08679999999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</f>
        <v>122984.77679999999</v>
      </c>
      <c r="N126" s="5"/>
      <c r="O126" s="5"/>
      <c r="P126" s="5"/>
      <c r="Q126" s="16"/>
    </row>
    <row r="127" spans="2:18" ht="30.75" customHeight="1" x14ac:dyDescent="0.25">
      <c r="B127" s="35"/>
      <c r="C127" s="33"/>
      <c r="D127" s="33"/>
      <c r="E127" s="34"/>
      <c r="F127" s="7" t="s">
        <v>5</v>
      </c>
      <c r="G127" s="5">
        <f>SUM(H127:P127)</f>
        <v>18290.16344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5"/>
      <c r="O127" s="5"/>
      <c r="P127" s="5"/>
    </row>
    <row r="128" spans="2:18" ht="25.5" x14ac:dyDescent="0.25">
      <c r="B128" s="35"/>
      <c r="C128" s="33"/>
      <c r="D128" s="33"/>
      <c r="E128" s="34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/>
      <c r="N128" s="5"/>
      <c r="O128" s="5"/>
      <c r="P128" s="5"/>
      <c r="R128" s="3" t="s">
        <v>79</v>
      </c>
    </row>
    <row r="129" spans="2:16" ht="19.5" hidden="1" customHeight="1" x14ac:dyDescent="0.25">
      <c r="B129" s="35" t="s">
        <v>17</v>
      </c>
      <c r="C129" s="33" t="s">
        <v>18</v>
      </c>
      <c r="D129" s="33" t="s">
        <v>16</v>
      </c>
      <c r="E129" s="49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5"/>
      <c r="C130" s="33"/>
      <c r="D130" s="33"/>
      <c r="E130" s="49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35"/>
      <c r="C131" s="33"/>
      <c r="D131" s="33"/>
      <c r="E131" s="49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35"/>
      <c r="C132" s="33"/>
      <c r="D132" s="33"/>
      <c r="E132" s="49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35"/>
      <c r="C133" s="33"/>
      <c r="D133" s="33"/>
      <c r="E133" s="49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35" t="s">
        <v>47</v>
      </c>
      <c r="C134" s="33" t="s">
        <v>91</v>
      </c>
      <c r="D134" s="33" t="s">
        <v>80</v>
      </c>
      <c r="E134" s="34" t="s">
        <v>12</v>
      </c>
      <c r="F134" s="4" t="s">
        <v>2</v>
      </c>
      <c r="G134" s="5">
        <f t="shared" ref="G134:P134" si="54">SUM(G135:G139)</f>
        <v>12801.55833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5757.0219299999999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5"/>
      <c r="C135" s="33"/>
      <c r="D135" s="33"/>
      <c r="E135" s="34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5"/>
      <c r="C136" s="33"/>
      <c r="D136" s="33"/>
      <c r="E136" s="34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35"/>
      <c r="C137" s="33"/>
      <c r="D137" s="33"/>
      <c r="E137" s="34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35"/>
      <c r="C138" s="33"/>
      <c r="D138" s="33"/>
      <c r="E138" s="34"/>
      <c r="F138" s="7" t="s">
        <v>5</v>
      </c>
      <c r="G138" s="5">
        <f>SUM(H138:P138)</f>
        <v>12246.55833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v>5757.0219299999999</v>
      </c>
      <c r="N138" s="5"/>
      <c r="O138" s="5"/>
      <c r="P138" s="5"/>
    </row>
    <row r="139" spans="2:16" ht="29.25" customHeight="1" x14ac:dyDescent="0.25">
      <c r="B139" s="35"/>
      <c r="C139" s="33"/>
      <c r="D139" s="33"/>
      <c r="E139" s="34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35" t="s">
        <v>48</v>
      </c>
      <c r="C140" s="33" t="s">
        <v>65</v>
      </c>
      <c r="D140" s="33" t="s">
        <v>77</v>
      </c>
      <c r="E140" s="34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5"/>
      <c r="C141" s="33"/>
      <c r="D141" s="33"/>
      <c r="E141" s="34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5"/>
      <c r="C142" s="33"/>
      <c r="D142" s="33"/>
      <c r="E142" s="34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35"/>
      <c r="C143" s="33"/>
      <c r="D143" s="33"/>
      <c r="E143" s="34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35"/>
      <c r="C144" s="33"/>
      <c r="D144" s="33"/>
      <c r="E144" s="34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27">
        <v>0</v>
      </c>
      <c r="M144" s="32">
        <f>600</f>
        <v>600</v>
      </c>
      <c r="N144" s="5"/>
      <c r="O144" s="5"/>
      <c r="P144" s="5"/>
    </row>
    <row r="145" spans="2:16" ht="59.25" customHeight="1" x14ac:dyDescent="0.25">
      <c r="B145" s="35"/>
      <c r="C145" s="33"/>
      <c r="D145" s="33"/>
      <c r="E145" s="34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35" t="s">
        <v>49</v>
      </c>
      <c r="C146" s="33" t="s">
        <v>69</v>
      </c>
      <c r="D146" s="33">
        <v>2019</v>
      </c>
      <c r="E146" s="34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5"/>
      <c r="C147" s="33"/>
      <c r="D147" s="33"/>
      <c r="E147" s="34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5"/>
      <c r="C148" s="33"/>
      <c r="D148" s="33"/>
      <c r="E148" s="34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35"/>
      <c r="C149" s="33"/>
      <c r="D149" s="33"/>
      <c r="E149" s="34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35"/>
      <c r="C150" s="33"/>
      <c r="D150" s="33"/>
      <c r="E150" s="34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35"/>
      <c r="C151" s="33"/>
      <c r="D151" s="33"/>
      <c r="E151" s="34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35" t="s">
        <v>50</v>
      </c>
      <c r="C152" s="33" t="s">
        <v>61</v>
      </c>
      <c r="D152" s="33" t="s">
        <v>56</v>
      </c>
      <c r="E152" s="34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5"/>
      <c r="C153" s="33"/>
      <c r="D153" s="33"/>
      <c r="E153" s="34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35"/>
      <c r="C154" s="33"/>
      <c r="D154" s="33"/>
      <c r="E154" s="34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35"/>
      <c r="C155" s="33"/>
      <c r="D155" s="33"/>
      <c r="E155" s="34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35"/>
      <c r="C156" s="33"/>
      <c r="D156" s="33"/>
      <c r="E156" s="34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35"/>
      <c r="C157" s="33"/>
      <c r="D157" s="33"/>
      <c r="E157" s="34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35" t="s">
        <v>52</v>
      </c>
      <c r="C158" s="33" t="s">
        <v>57</v>
      </c>
      <c r="D158" s="33">
        <v>2019</v>
      </c>
      <c r="E158" s="34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5"/>
      <c r="C159" s="33"/>
      <c r="D159" s="33"/>
      <c r="E159" s="34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5"/>
      <c r="C160" s="33"/>
      <c r="D160" s="33"/>
      <c r="E160" s="34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35"/>
      <c r="C161" s="33"/>
      <c r="D161" s="33"/>
      <c r="E161" s="34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5"/>
      <c r="C162" s="33"/>
      <c r="D162" s="33"/>
      <c r="E162" s="34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5"/>
      <c r="C163" s="33"/>
      <c r="D163" s="33"/>
      <c r="E163" s="34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35" t="s">
        <v>53</v>
      </c>
      <c r="C164" s="33" t="s">
        <v>63</v>
      </c>
      <c r="D164" s="33">
        <v>2020</v>
      </c>
      <c r="E164" s="34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5"/>
      <c r="C165" s="33"/>
      <c r="D165" s="33"/>
      <c r="E165" s="34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5"/>
      <c r="C166" s="33"/>
      <c r="D166" s="33"/>
      <c r="E166" s="34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35"/>
      <c r="C167" s="33"/>
      <c r="D167" s="33"/>
      <c r="E167" s="34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35"/>
      <c r="C168" s="33"/>
      <c r="D168" s="33"/>
      <c r="E168" s="34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5"/>
      <c r="C169" s="33"/>
      <c r="D169" s="33"/>
      <c r="E169" s="34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35" t="s">
        <v>64</v>
      </c>
      <c r="C170" s="33" t="s">
        <v>44</v>
      </c>
      <c r="D170" s="33" t="s">
        <v>74</v>
      </c>
      <c r="E170" s="34" t="s">
        <v>12</v>
      </c>
      <c r="F170" s="4" t="s">
        <v>2</v>
      </c>
      <c r="G170" s="5">
        <f t="shared" ref="G170:P170" si="65">SUM(G171:G175)</f>
        <v>2980.17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0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5"/>
      <c r="C171" s="33"/>
      <c r="D171" s="33"/>
      <c r="E171" s="34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5"/>
      <c r="C172" s="33"/>
      <c r="D172" s="33"/>
      <c r="E172" s="34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35"/>
      <c r="C173" s="33"/>
      <c r="D173" s="33"/>
      <c r="E173" s="34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35"/>
      <c r="C174" s="33"/>
      <c r="D174" s="33"/>
      <c r="E174" s="34"/>
      <c r="F174" s="7" t="s">
        <v>5</v>
      </c>
      <c r="G174" s="5">
        <f>SUM(H174:P174)</f>
        <v>113.6</v>
      </c>
      <c r="H174" s="5"/>
      <c r="I174" s="5"/>
      <c r="J174" s="5"/>
      <c r="K174" s="5"/>
      <c r="L174" s="5">
        <v>113.6</v>
      </c>
      <c r="M174" s="5"/>
      <c r="N174" s="5"/>
      <c r="O174" s="5"/>
      <c r="P174" s="5"/>
    </row>
    <row r="175" spans="2:16" ht="24.75" customHeight="1" x14ac:dyDescent="0.25">
      <c r="B175" s="35"/>
      <c r="C175" s="33"/>
      <c r="D175" s="33"/>
      <c r="E175" s="34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40"/>
      <c r="C176" s="39" t="s">
        <v>13</v>
      </c>
      <c r="D176" s="41">
        <v>2018</v>
      </c>
      <c r="E176" s="34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40"/>
      <c r="C177" s="39"/>
      <c r="D177" s="42"/>
      <c r="E177" s="34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40"/>
      <c r="C178" s="39"/>
      <c r="D178" s="42"/>
      <c r="E178" s="34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40"/>
      <c r="C179" s="39"/>
      <c r="D179" s="42"/>
      <c r="E179" s="34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40"/>
      <c r="C180" s="39"/>
      <c r="D180" s="43"/>
      <c r="E180" s="34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36"/>
      <c r="C181" s="46" t="s">
        <v>14</v>
      </c>
      <c r="D181" s="41">
        <v>2018</v>
      </c>
      <c r="E181" s="34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44"/>
      <c r="C182" s="47"/>
      <c r="D182" s="42"/>
      <c r="E182" s="34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44"/>
      <c r="C183" s="47"/>
      <c r="D183" s="42"/>
      <c r="E183" s="34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44"/>
      <c r="C184" s="47"/>
      <c r="D184" s="42"/>
      <c r="E184" s="34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45"/>
      <c r="C185" s="48"/>
      <c r="D185" s="43"/>
      <c r="E185" s="34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35"/>
      <c r="C186" s="39" t="s">
        <v>15</v>
      </c>
      <c r="D186" s="41">
        <v>2018</v>
      </c>
      <c r="E186" s="34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5"/>
      <c r="C187" s="39"/>
      <c r="D187" s="42"/>
      <c r="E187" s="34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35"/>
      <c r="C188" s="39"/>
      <c r="D188" s="42"/>
      <c r="E188" s="34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35"/>
      <c r="C189" s="39"/>
      <c r="D189" s="42"/>
      <c r="E189" s="34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35"/>
      <c r="C190" s="39"/>
      <c r="D190" s="43"/>
      <c r="E190" s="34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35"/>
      <c r="C191" s="39"/>
      <c r="D191" s="33"/>
      <c r="E191" s="39" t="s">
        <v>10</v>
      </c>
      <c r="F191" s="4" t="s">
        <v>2</v>
      </c>
      <c r="G191" s="8">
        <f>SUM(G192:G196)</f>
        <v>1419845.3703700001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442488.84756999998</v>
      </c>
      <c r="N191" s="8">
        <f t="shared" si="67"/>
        <v>110015.69464</v>
      </c>
      <c r="O191" s="8">
        <f>SUM(O192:O196)</f>
        <v>145</v>
      </c>
      <c r="P191" s="8">
        <f>SUM(P192:P196)</f>
        <v>0</v>
      </c>
    </row>
    <row r="192" spans="2:16" ht="28.5" customHeight="1" x14ac:dyDescent="0.25">
      <c r="B192" s="35"/>
      <c r="C192" s="39"/>
      <c r="D192" s="33"/>
      <c r="E192" s="39"/>
      <c r="F192" s="4" t="s">
        <v>3</v>
      </c>
      <c r="G192" s="8">
        <f>SUM(I192:P192)</f>
        <v>888134.12253000005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274856.55476999999</v>
      </c>
      <c r="N192" s="8">
        <f t="shared" si="68"/>
        <v>108771.9877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5"/>
      <c r="C193" s="39"/>
      <c r="D193" s="33"/>
      <c r="E193" s="39"/>
      <c r="F193" s="4" t="s">
        <v>4</v>
      </c>
      <c r="G193" s="8">
        <f>SUM(I193:P193)</f>
        <v>41429.250379999998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5569.3288300000004</v>
      </c>
      <c r="N193" s="8">
        <f t="shared" si="68"/>
        <v>1098.70694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5"/>
      <c r="C194" s="39"/>
      <c r="D194" s="33"/>
      <c r="E194" s="39"/>
      <c r="F194" s="9" t="s">
        <v>62</v>
      </c>
      <c r="G194" s="8">
        <f>SUM(I194:P194)</f>
        <v>282227.55680000002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129352.77679999999</v>
      </c>
      <c r="N194" s="8">
        <f t="shared" si="68"/>
        <v>0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5"/>
      <c r="C195" s="39"/>
      <c r="D195" s="33"/>
      <c r="E195" s="39"/>
      <c r="F195" s="4" t="s">
        <v>5</v>
      </c>
      <c r="G195" s="8">
        <f>SUM(I195:P195)</f>
        <v>208054.44065999999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32710.187169999997</v>
      </c>
      <c r="N195" s="8">
        <f t="shared" si="68"/>
        <v>145</v>
      </c>
      <c r="O195" s="8">
        <f t="shared" ref="O195" si="72">O20+O115</f>
        <v>145</v>
      </c>
      <c r="P195" s="8">
        <f t="shared" si="68"/>
        <v>0</v>
      </c>
    </row>
    <row r="196" spans="2:16" ht="25.5" x14ac:dyDescent="0.25">
      <c r="B196" s="35"/>
      <c r="C196" s="39"/>
      <c r="D196" s="33"/>
      <c r="E196" s="39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2022-11-14T05:36:03Z</dcterms:modified>
</cp:coreProperties>
</file>